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seikatsu\Desktop\13_高野町（Ｒ５回答）\ぎょうせい回答\経営比較分析表\"/>
    </mc:Choice>
  </mc:AlternateContent>
  <xr:revisionPtr revIDLastSave="0" documentId="13_ncr:1_{46F08146-15DD-45E7-8832-6F811EA78864}" xr6:coauthVersionLast="47" xr6:coauthVersionMax="47" xr10:uidLastSave="{00000000-0000-0000-0000-000000000000}"/>
  <workbookProtection workbookAlgorithmName="SHA-512" workbookHashValue="jTr0c+7Xb8V9ufdzr/rHz7FJiMdBhU56L4o10wFapw0DIodDzzAfzqIpy/ul7wfUt2p/BnMDmgyvYEF4UqhN2w==" workbookSaltValue="OPMcs6vLZ6UXboYWZ66Qeg=="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R6" i="5"/>
  <c r="Q6" i="5"/>
  <c r="W10" i="4" s="1"/>
  <c r="P6" i="5"/>
  <c r="P10" i="4" s="1"/>
  <c r="O6" i="5"/>
  <c r="N6" i="5"/>
  <c r="B10" i="4" s="1"/>
  <c r="M6" i="5"/>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H85" i="4"/>
  <c r="BB10" i="4"/>
  <c r="AT10" i="4"/>
  <c r="I10" i="4"/>
  <c r="AT8" i="4"/>
  <c r="AL8" i="4"/>
  <c r="AD8" i="4"/>
  <c r="P8" i="4"/>
  <c r="I8" i="4"/>
</calcChain>
</file>

<file path=xl/sharedStrings.xml><?xml version="1.0" encoding="utf-8"?>
<sst xmlns="http://schemas.openxmlformats.org/spreadsheetml/2006/main" count="233" uniqueCount="115">
  <si>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</si>
  <si>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</si>
  <si>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</si>
  <si>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</si>
  <si>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</si>
  <si>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</si>
  <si>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</si>
  <si>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</si>
  <si>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</si>
  <si>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</si>
  <si>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</si>
  <si>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</si>
  <si>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</si>
  <si>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</si>
  <si>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</si>
  <si>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</si>
  <si>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</si>
  <si>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</si>
  <si>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</si>
  <si>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</si>
  <si>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</si>
  <si>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</si>
  <si>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</si>
  <si>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</si>
  <si>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</si>
  <si>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</si>
  <si>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</si>
  <si>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</si>
  <si>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</si>
  <si>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</si>
  <si>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</si>
  <si>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</si>
  <si>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</si>
  <si>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</si>
  <si>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</si>
  <si>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</si>
  <si>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</si>
  <si>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</si>
  <si>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</si>
  <si>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</si>
  <si>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</si>
  <si>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</si>
  <si>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</si>
  <si>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</si>
  <si>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</si>
  <si>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</si>
  <si>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</si>
  <si>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</si>
  <si>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</si>
  <si>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</si>
  <si>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</si>
  <si>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</si>
  <si>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</si>
  <si>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</si>
  <si>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</si>
  <si>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</si>
  <si>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</si>
  <si>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</si>
  <si>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</si>
  <si>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</si>
  <si>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</si>
  <si>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</si>
  <si>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</si>
  <si>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</si>
  <si>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</si>
  <si>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</si>
  <si>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</si>
  <si>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</si>
  <si>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</si>
  <si>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</si>
  <si>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</si>
  <si>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</si>
  <si>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</si>
  <si>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</si>
  <si>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</si>
  <si>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</si>
  <si>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</si>
  <si>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</si>
  <si>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</si>
  <si>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</si>
  <si>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</si>
  <si>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</si>
  <si>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</si>
  <si>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</si>
  <si>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</si>
  <si>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</si>
  <si>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</si>
  <si>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</si>
  <si>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</si>
  <si>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</si>
  <si>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</si>
  <si>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</si>
  <si>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</si>
  <si>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</si>
  <si>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</si>
  <si>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</si>
  <si>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</si>
  <si>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</si>
  <si>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</si>
  <si>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</si>
  <si>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</si>
  <si>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</si>
  <si>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</si>
  <si>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</si>
  <si>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</si>
  <si>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</si>
  <si>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</si>
  <si>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</si>
  <si>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</si>
  <si>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</si>
  <si>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</si>
  <si>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</si>
  <si>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当年度は、法適用移行に伴う打ち切り決算のため、総収益は大きく減少した。その結果、①収益的収支比率は前年度より悪化した。
法適用移行のための起債が発行され、当年度の企業債残高は増加した。また、給水収益は打ち切り決算により減少したため、④企業債残高対給水収益比率は上昇し、類似団体平均を上回る水準で推移している。
⑥給水原価は大きく上昇しているが、これは神谷簡水が飲料供給施設に変わったことによって有収水量が大きく減少したためである。また、有収水量の減少により供給単価も上昇したが、給水原価の増加割合が大きかったため、⑤料金回収率は前年度より悪化した。
さらに、神谷簡水の飲供施設の変更により配水量も減少したため、⑦施設利用率が低下した。
⑧有収率に関しても、総配水量、有収水量ともに減少し、その結果、僅かに悪化した。</t>
    <rPh sb="11" eb="12">
      <t>トモナ</t>
    </rPh>
    <rPh sb="13" eb="14">
      <t>ウ</t>
    </rPh>
    <rPh sb="15" eb="16">
      <t>キ</t>
    </rPh>
    <rPh sb="17" eb="19">
      <t>ケッサン</t>
    </rPh>
    <rPh sb="23" eb="26">
      <t>ソウシュウエキ</t>
    </rPh>
    <rPh sb="27" eb="28">
      <t>オオ</t>
    </rPh>
    <rPh sb="30" eb="32">
      <t>ゲンショウ</t>
    </rPh>
    <rPh sb="37" eb="39">
      <t>ケッカ</t>
    </rPh>
    <rPh sb="41" eb="48">
      <t>シュウエキテキシュウシヒリツ</t>
    </rPh>
    <rPh sb="49" eb="52">
      <t>ゼンネンド</t>
    </rPh>
    <rPh sb="54" eb="56">
      <t>アッカ</t>
    </rPh>
    <rPh sb="73" eb="75">
      <t>ハッコウ</t>
    </rPh>
    <rPh sb="82" eb="87">
      <t>キギョウサイザンダカ</t>
    </rPh>
    <rPh sb="88" eb="90">
      <t>ゾウカ</t>
    </rPh>
    <rPh sb="101" eb="102">
      <t>ウ</t>
    </rPh>
    <rPh sb="103" eb="104">
      <t>キ</t>
    </rPh>
    <rPh sb="105" eb="107">
      <t>ケッサン</t>
    </rPh>
    <rPh sb="110" eb="112">
      <t>ゲンショウ</t>
    </rPh>
    <rPh sb="118" eb="124">
      <t>キギョウサイザンダカタイ</t>
    </rPh>
    <rPh sb="124" eb="128">
      <t>キュウスイシュウエキ</t>
    </rPh>
    <rPh sb="128" eb="130">
      <t>ヒリツ</t>
    </rPh>
    <rPh sb="131" eb="133">
      <t>ジョウショウ</t>
    </rPh>
    <rPh sb="135" eb="141">
      <t>ルイジダンタイヘイキン</t>
    </rPh>
    <rPh sb="142" eb="144">
      <t>ウワマワ</t>
    </rPh>
    <rPh sb="145" eb="147">
      <t>スイジュン</t>
    </rPh>
    <rPh sb="148" eb="150">
      <t>スイイ</t>
    </rPh>
    <rPh sb="158" eb="162">
      <t>キュウスイゲンカ</t>
    </rPh>
    <rPh sb="163" eb="164">
      <t>オオ</t>
    </rPh>
    <rPh sb="166" eb="168">
      <t>ジョウショウ</t>
    </rPh>
    <rPh sb="177" eb="179">
      <t>カミヤ</t>
    </rPh>
    <rPh sb="179" eb="181">
      <t>カンスイ</t>
    </rPh>
    <rPh sb="182" eb="184">
      <t>インリョウ</t>
    </rPh>
    <rPh sb="184" eb="186">
      <t>キョウキュウ</t>
    </rPh>
    <rPh sb="186" eb="188">
      <t>シセツ</t>
    </rPh>
    <rPh sb="189" eb="190">
      <t>カ</t>
    </rPh>
    <rPh sb="199" eb="203">
      <t>ユウシュウスイリョウ</t>
    </rPh>
    <rPh sb="204" eb="205">
      <t>オオ</t>
    </rPh>
    <rPh sb="207" eb="209">
      <t>ゲンショウ</t>
    </rPh>
    <rPh sb="220" eb="224">
      <t>ユウシュウスイリョウ</t>
    </rPh>
    <rPh sb="225" eb="227">
      <t>ゲンショウ</t>
    </rPh>
    <rPh sb="230" eb="232">
      <t>キョウキュウ</t>
    </rPh>
    <rPh sb="232" eb="234">
      <t>タンカ</t>
    </rPh>
    <rPh sb="235" eb="237">
      <t>ジョウショウ</t>
    </rPh>
    <rPh sb="241" eb="245">
      <t>キュウスイゲンカ</t>
    </rPh>
    <rPh sb="246" eb="250">
      <t>ゾウカワリアイ</t>
    </rPh>
    <rPh sb="251" eb="252">
      <t>オオ</t>
    </rPh>
    <rPh sb="260" eb="265">
      <t>リョウキンカイシュウリツ</t>
    </rPh>
    <rPh sb="266" eb="269">
      <t>ゼンネンド</t>
    </rPh>
    <rPh sb="271" eb="273">
      <t>アッカ</t>
    </rPh>
    <rPh sb="281" eb="285">
      <t>カミヤカンスイ</t>
    </rPh>
    <rPh sb="288" eb="290">
      <t>シセツ</t>
    </rPh>
    <rPh sb="291" eb="293">
      <t>ヘンコウ</t>
    </rPh>
    <rPh sb="296" eb="299">
      <t>ハイスイリョウ</t>
    </rPh>
    <rPh sb="300" eb="302">
      <t>ゲンショウ</t>
    </rPh>
    <rPh sb="308" eb="313">
      <t>シセツリヨウリツ</t>
    </rPh>
    <rPh sb="314" eb="316">
      <t>テイカ</t>
    </rPh>
    <rPh sb="321" eb="324">
      <t>ユウシュウリツ</t>
    </rPh>
    <rPh sb="325" eb="326">
      <t>カン</t>
    </rPh>
    <rPh sb="330" eb="331">
      <t>ソウ</t>
    </rPh>
    <rPh sb="335" eb="339">
      <t>ユウシュウスイリョウ</t>
    </rPh>
    <rPh sb="342" eb="344">
      <t>ゲンショウ</t>
    </rPh>
    <rPh sb="348" eb="350">
      <t>ケッカ</t>
    </rPh>
    <rPh sb="351" eb="352">
      <t>ワズ</t>
    </rPh>
    <rPh sb="354" eb="356">
      <t>アッカ</t>
    </rPh>
    <phoneticPr fontId="4"/>
  </si>
  <si>
    <t>今年度はR5年度からの法適用化に伴う打ち切り決算及び神谷簡水の飲料供給施設への変更により経営指標は大きく影響を受ける結果となった。
少子高齢化による人口減少により給水人口の増加が見込めない中、施設の維持管理費用と重い地方債の償還金が大きな負担となっており、給水原価は高い水準にある。さらに今年度は神谷簡水が飲供施設に変わったため、給水原価はより高くなり、財源は一般会計からの繰入金に大きく頼っているのが現状である。また、管路の老朽化が著しいにもかかわらず、財源確保が困難な状況にあることから、管路更新率がゼロとなっている。
今後、給水収益の減少と管路の更新投資の実施や維持管理費用の増加により、さらに経営状況が悪化することが予想されるため、必要最小限の歳出で施設整備を進め、経営の健全化に努めていく必要がある。</t>
    <rPh sb="0" eb="3">
      <t>コンネンド</t>
    </rPh>
    <rPh sb="6" eb="8">
      <t>ネンド</t>
    </rPh>
    <rPh sb="11" eb="15">
      <t>ホウテキヨウカ</t>
    </rPh>
    <rPh sb="16" eb="17">
      <t>トモナ</t>
    </rPh>
    <rPh sb="18" eb="19">
      <t>ウ</t>
    </rPh>
    <rPh sb="20" eb="21">
      <t>キ</t>
    </rPh>
    <rPh sb="22" eb="24">
      <t>ケッサン</t>
    </rPh>
    <rPh sb="24" eb="25">
      <t>オヨ</t>
    </rPh>
    <rPh sb="26" eb="30">
      <t>カミヤカンスイ</t>
    </rPh>
    <rPh sb="31" eb="33">
      <t>インリョウ</t>
    </rPh>
    <rPh sb="33" eb="37">
      <t>キョウキュウシセツ</t>
    </rPh>
    <rPh sb="39" eb="41">
      <t>ヘンコウ</t>
    </rPh>
    <rPh sb="44" eb="48">
      <t>ケイエイシヒョウ</t>
    </rPh>
    <rPh sb="49" eb="50">
      <t>オオ</t>
    </rPh>
    <rPh sb="52" eb="54">
      <t>エイキョウ</t>
    </rPh>
    <rPh sb="55" eb="56">
      <t>ウ</t>
    </rPh>
    <rPh sb="58" eb="60">
      <t>ケッカ</t>
    </rPh>
    <rPh sb="66" eb="71">
      <t>ショウシコウレイカ</t>
    </rPh>
    <rPh sb="74" eb="78">
      <t>ジンコウゲンショウ</t>
    </rPh>
    <rPh sb="81" eb="85">
      <t>キュウスイジンコウ</t>
    </rPh>
    <rPh sb="86" eb="88">
      <t>ゾウカ</t>
    </rPh>
    <rPh sb="89" eb="91">
      <t>ミコ</t>
    </rPh>
    <rPh sb="94" eb="95">
      <t>ナカ</t>
    </rPh>
    <rPh sb="144" eb="147">
      <t>コンネンド</t>
    </rPh>
    <rPh sb="148" eb="152">
      <t>カミヤカンスイ</t>
    </rPh>
    <rPh sb="157" eb="158">
      <t>カ</t>
    </rPh>
    <rPh sb="166" eb="168">
      <t>ゲンカ</t>
    </rPh>
    <rPh sb="169" eb="170">
      <t>タカ</t>
    </rPh>
    <phoneticPr fontId="4"/>
  </si>
  <si>
    <t xml:space="preserve">簡易水道の管路は、富貴地区については平成2年度から平成8年度にかけての布設替工事以降、老朽化が著しく、早急な更新が喫緊の課題である。しかしながら、財源確保が困難であり、必要最小限の歳出で破損箇所の修繕などの漏水対策を行ってい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</si>
</sst>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1D-4566-BE3D-D265EC8E157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951D-4566-BE3D-D265EC8E157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49.42</c:v>
                </c:pt>
                <c:pt idx="1">
                  <c:v>51.22</c:v>
                </c:pt>
                <c:pt idx="2">
                  <c:v>55.33</c:v>
                </c:pt>
                <c:pt idx="3">
                  <c:v>48.93</c:v>
                </c:pt>
                <c:pt idx="4">
                  <c:v>42.67</c:v>
                </c:pt>
              </c:numCache>
            </c:numRef>
          </c:val>
          <c:extLst>
            <c:ext xmlns:c16="http://schemas.microsoft.com/office/drawing/2014/chart" uri="{C3380CC4-5D6E-409C-BE32-E72D297353CC}">
              <c16:uniqueId val="{00000000-F56B-47F7-97BA-4FB52D04B4A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F56B-47F7-97BA-4FB52D04B4A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57.54</c:v>
                </c:pt>
                <c:pt idx="1">
                  <c:v>55.64</c:v>
                </c:pt>
                <c:pt idx="2">
                  <c:v>57.33</c:v>
                </c:pt>
                <c:pt idx="3">
                  <c:v>57.95</c:v>
                </c:pt>
                <c:pt idx="4">
                  <c:v>55.56</c:v>
                </c:pt>
              </c:numCache>
            </c:numRef>
          </c:val>
          <c:extLst>
            <c:ext xmlns:c16="http://schemas.microsoft.com/office/drawing/2014/chart" uri="{C3380CC4-5D6E-409C-BE32-E72D297353CC}">
              <c16:uniqueId val="{00000000-0239-49BC-83CD-FD4165A7E6C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0239-49BC-83CD-FD4165A7E6C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63.5</c:v>
                </c:pt>
                <c:pt idx="1">
                  <c:v>69.180000000000007</c:v>
                </c:pt>
                <c:pt idx="2">
                  <c:v>62.68</c:v>
                </c:pt>
                <c:pt idx="3">
                  <c:v>63.48</c:v>
                </c:pt>
                <c:pt idx="4">
                  <c:v>55.44</c:v>
                </c:pt>
              </c:numCache>
            </c:numRef>
          </c:val>
          <c:extLst>
            <c:ext xmlns:c16="http://schemas.microsoft.com/office/drawing/2014/chart" uri="{C3380CC4-5D6E-409C-BE32-E72D297353CC}">
              <c16:uniqueId val="{00000000-421A-426D-8C01-CEBA8CAE9A7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421A-426D-8C01-CEBA8CAE9A7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17-429F-B095-F517BEBF14E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17-429F-B095-F517BEBF14E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AF-49D5-8691-BA91FAA6DEE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AF-49D5-8691-BA91FAA6DEE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2A-408F-BF41-7C599D136C7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2A-408F-BF41-7C599D136C7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90-44EA-B26C-039BF76C9C0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90-44EA-B26C-039BF76C9C0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1357.3</c:v>
                </c:pt>
                <c:pt idx="1">
                  <c:v>1266.5899999999999</c:v>
                </c:pt>
                <c:pt idx="2">
                  <c:v>1547</c:v>
                </c:pt>
                <c:pt idx="3">
                  <c:v>1330.88</c:v>
                </c:pt>
                <c:pt idx="4">
                  <c:v>1453.59</c:v>
                </c:pt>
              </c:numCache>
            </c:numRef>
          </c:val>
          <c:extLst>
            <c:ext xmlns:c16="http://schemas.microsoft.com/office/drawing/2014/chart" uri="{C3380CC4-5D6E-409C-BE32-E72D297353CC}">
              <c16:uniqueId val="{00000000-826C-45D6-AC9C-80BFB8FF607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826C-45D6-AC9C-80BFB8FF607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32.93</c:v>
                </c:pt>
                <c:pt idx="1">
                  <c:v>36.24</c:v>
                </c:pt>
                <c:pt idx="2">
                  <c:v>30.67</c:v>
                </c:pt>
                <c:pt idx="3">
                  <c:v>33.89</c:v>
                </c:pt>
                <c:pt idx="4">
                  <c:v>30.04</c:v>
                </c:pt>
              </c:numCache>
            </c:numRef>
          </c:val>
          <c:extLst>
            <c:ext xmlns:c16="http://schemas.microsoft.com/office/drawing/2014/chart" uri="{C3380CC4-5D6E-409C-BE32-E72D297353CC}">
              <c16:uniqueId val="{00000000-2DC4-47AE-9829-496A2EF26F7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2DC4-47AE-9829-496A2EF26F7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755.41</c:v>
                </c:pt>
                <c:pt idx="1">
                  <c:v>679.08</c:v>
                </c:pt>
                <c:pt idx="2">
                  <c:v>603.99</c:v>
                </c:pt>
                <c:pt idx="3">
                  <c:v>701.59</c:v>
                </c:pt>
                <c:pt idx="4">
                  <c:v>950.17</c:v>
                </c:pt>
              </c:numCache>
            </c:numRef>
          </c:val>
          <c:extLst>
            <c:ext xmlns:c16="http://schemas.microsoft.com/office/drawing/2014/chart" uri="{C3380CC4-5D6E-409C-BE32-E72D297353CC}">
              <c16:uniqueId val="{00000000-1555-4F9C-A851-4FBC6C33DB7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1555-4F9C-A851-4FBC6C33DB7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53" zoomScale="80" zoomScaleNormal="8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和歌山県　高野町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2732</v>
      </c>
      <c r="AM8" s="60"/>
      <c r="AN8" s="60"/>
      <c r="AO8" s="60"/>
      <c r="AP8" s="60"/>
      <c r="AQ8" s="60"/>
      <c r="AR8" s="60"/>
      <c r="AS8" s="60"/>
      <c r="AT8" s="36">
        <f>データ!$S$6</f>
        <v>137.03</v>
      </c>
      <c r="AU8" s="36"/>
      <c r="AV8" s="36"/>
      <c r="AW8" s="36"/>
      <c r="AX8" s="36"/>
      <c r="AY8" s="36"/>
      <c r="AZ8" s="36"/>
      <c r="BA8" s="36"/>
      <c r="BB8" s="36">
        <f>データ!$T$6</f>
        <v>19.940000000000001</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9.9700000000000006</v>
      </c>
      <c r="Q10" s="36"/>
      <c r="R10" s="36"/>
      <c r="S10" s="36"/>
      <c r="T10" s="36"/>
      <c r="U10" s="36"/>
      <c r="V10" s="36"/>
      <c r="W10" s="60">
        <f>データ!$Q$6</f>
        <v>3775</v>
      </c>
      <c r="X10" s="60"/>
      <c r="Y10" s="60"/>
      <c r="Z10" s="60"/>
      <c r="AA10" s="60"/>
      <c r="AB10" s="60"/>
      <c r="AC10" s="60"/>
      <c r="AD10" s="2"/>
      <c r="AE10" s="2"/>
      <c r="AF10" s="2"/>
      <c r="AG10" s="2"/>
      <c r="AH10" s="2"/>
      <c r="AI10" s="2"/>
      <c r="AJ10" s="2"/>
      <c r="AK10" s="2"/>
      <c r="AL10" s="60">
        <f>データ!$U$6</f>
        <v>270</v>
      </c>
      <c r="AM10" s="60"/>
      <c r="AN10" s="60"/>
      <c r="AO10" s="60"/>
      <c r="AP10" s="60"/>
      <c r="AQ10" s="60"/>
      <c r="AR10" s="60"/>
      <c r="AS10" s="60"/>
      <c r="AT10" s="36">
        <f>データ!$V$6</f>
        <v>1.25</v>
      </c>
      <c r="AU10" s="36"/>
      <c r="AV10" s="36"/>
      <c r="AW10" s="36"/>
      <c r="AX10" s="36"/>
      <c r="AY10" s="36"/>
      <c r="AZ10" s="36"/>
      <c r="BA10" s="36"/>
      <c r="BB10" s="36">
        <f>データ!$W$6</f>
        <v>216</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112</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113</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vxsu3CVTr2GvJVGqcRcEJiIkj8kvFGCuRRWbXcbHXcLDq6p2NgmxHf90ZwVgyylLSArclKNotwGG75b4t6aAA==" saltValue="K7Cc7uedNzwZ7XUt7g8qR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53</v>
      </c>
      <c r="B4" s="17"/>
      <c r="C4" s="17"/>
      <c r="D4" s="17"/>
      <c r="E4" s="17"/>
      <c r="F4" s="17"/>
      <c r="G4" s="17"/>
      <c r="H4" s="75"/>
      <c r="I4" s="76"/>
      <c r="J4" s="76"/>
      <c r="K4" s="76"/>
      <c r="L4" s="76"/>
      <c r="M4" s="76"/>
      <c r="N4" s="76"/>
      <c r="O4" s="76"/>
      <c r="P4" s="76"/>
      <c r="Q4" s="76"/>
      <c r="R4" s="76"/>
      <c r="S4" s="76"/>
      <c r="T4" s="76"/>
      <c r="U4" s="76"/>
      <c r="V4" s="76"/>
      <c r="W4" s="77"/>
      <c r="X4" s="71" t="s">
        <v>54</v>
      </c>
      <c r="Y4" s="71"/>
      <c r="Z4" s="71"/>
      <c r="AA4" s="71"/>
      <c r="AB4" s="71"/>
      <c r="AC4" s="71"/>
      <c r="AD4" s="71"/>
      <c r="AE4" s="71"/>
      <c r="AF4" s="71"/>
      <c r="AG4" s="71"/>
      <c r="AH4" s="71"/>
      <c r="AI4" s="71" t="s">
        <v>55</v>
      </c>
      <c r="AJ4" s="71"/>
      <c r="AK4" s="71"/>
      <c r="AL4" s="71"/>
      <c r="AM4" s="71"/>
      <c r="AN4" s="71"/>
      <c r="AO4" s="71"/>
      <c r="AP4" s="71"/>
      <c r="AQ4" s="71"/>
      <c r="AR4" s="71"/>
      <c r="AS4" s="71"/>
      <c r="AT4" s="71" t="s">
        <v>56</v>
      </c>
      <c r="AU4" s="71"/>
      <c r="AV4" s="71"/>
      <c r="AW4" s="71"/>
      <c r="AX4" s="71"/>
      <c r="AY4" s="71"/>
      <c r="AZ4" s="71"/>
      <c r="BA4" s="71"/>
      <c r="BB4" s="71"/>
      <c r="BC4" s="71"/>
      <c r="BD4" s="71"/>
      <c r="BE4" s="71" t="s">
        <v>57</v>
      </c>
      <c r="BF4" s="71"/>
      <c r="BG4" s="71"/>
      <c r="BH4" s="71"/>
      <c r="BI4" s="71"/>
      <c r="BJ4" s="71"/>
      <c r="BK4" s="71"/>
      <c r="BL4" s="71"/>
      <c r="BM4" s="71"/>
      <c r="BN4" s="71"/>
      <c r="BO4" s="71"/>
      <c r="BP4" s="71" t="s">
        <v>58</v>
      </c>
      <c r="BQ4" s="71"/>
      <c r="BR4" s="71"/>
      <c r="BS4" s="71"/>
      <c r="BT4" s="71"/>
      <c r="BU4" s="71"/>
      <c r="BV4" s="71"/>
      <c r="BW4" s="71"/>
      <c r="BX4" s="71"/>
      <c r="BY4" s="71"/>
      <c r="BZ4" s="71"/>
      <c r="CA4" s="71" t="s">
        <v>59</v>
      </c>
      <c r="CB4" s="71"/>
      <c r="CC4" s="71"/>
      <c r="CD4" s="71"/>
      <c r="CE4" s="71"/>
      <c r="CF4" s="71"/>
      <c r="CG4" s="71"/>
      <c r="CH4" s="71"/>
      <c r="CI4" s="71"/>
      <c r="CJ4" s="71"/>
      <c r="CK4" s="71"/>
      <c r="CL4" s="71" t="s">
        <v>60</v>
      </c>
      <c r="CM4" s="71"/>
      <c r="CN4" s="71"/>
      <c r="CO4" s="71"/>
      <c r="CP4" s="71"/>
      <c r="CQ4" s="71"/>
      <c r="CR4" s="71"/>
      <c r="CS4" s="71"/>
      <c r="CT4" s="71"/>
      <c r="CU4" s="71"/>
      <c r="CV4" s="71"/>
      <c r="CW4" s="71" t="s">
        <v>61</v>
      </c>
      <c r="CX4" s="71"/>
      <c r="CY4" s="71"/>
      <c r="CZ4" s="71"/>
      <c r="DA4" s="71"/>
      <c r="DB4" s="71"/>
      <c r="DC4" s="71"/>
      <c r="DD4" s="71"/>
      <c r="DE4" s="71"/>
      <c r="DF4" s="71"/>
      <c r="DG4" s="71"/>
      <c r="DH4" s="71" t="s">
        <v>62</v>
      </c>
      <c r="DI4" s="71"/>
      <c r="DJ4" s="71"/>
      <c r="DK4" s="71"/>
      <c r="DL4" s="71"/>
      <c r="DM4" s="71"/>
      <c r="DN4" s="71"/>
      <c r="DO4" s="71"/>
      <c r="DP4" s="71"/>
      <c r="DQ4" s="71"/>
      <c r="DR4" s="71"/>
      <c r="DS4" s="71" t="s">
        <v>63</v>
      </c>
      <c r="DT4" s="71"/>
      <c r="DU4" s="71"/>
      <c r="DV4" s="71"/>
      <c r="DW4" s="71"/>
      <c r="DX4" s="71"/>
      <c r="DY4" s="71"/>
      <c r="DZ4" s="71"/>
      <c r="EA4" s="71"/>
      <c r="EB4" s="71"/>
      <c r="EC4" s="71"/>
      <c r="ED4" s="71" t="s">
        <v>64</v>
      </c>
      <c r="EE4" s="71"/>
      <c r="EF4" s="71"/>
      <c r="EG4" s="71"/>
      <c r="EH4" s="71"/>
      <c r="EI4" s="71"/>
      <c r="EJ4" s="71"/>
      <c r="EK4" s="71"/>
      <c r="EL4" s="71"/>
      <c r="EM4" s="71"/>
      <c r="EN4" s="71"/>
    </row>
    <row r="5" spans="1:144" x14ac:dyDescent="0.15">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15">
      <c r="A6" s="15" t="s">
        <v>93</v>
      </c>
      <c r="B6" s="20">
        <f>B7</f>
        <v>2022</v>
      </c>
      <c r="C6" s="20">
        <f t="shared" ref="C6:W6" si="3">C7</f>
        <v>303445</v>
      </c>
      <c r="D6" s="20">
        <f t="shared" si="3"/>
        <v>47</v>
      </c>
      <c r="E6" s="20">
        <f t="shared" si="3"/>
        <v>1</v>
      </c>
      <c r="F6" s="20">
        <f t="shared" si="3"/>
        <v>0</v>
      </c>
      <c r="G6" s="20">
        <f t="shared" si="3"/>
        <v>0</v>
      </c>
      <c r="H6" s="20" t="str">
        <f t="shared" si="3"/>
        <v>和歌山県　高野町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9.9700000000000006</v>
      </c>
      <c r="Q6" s="21">
        <f t="shared" si="3"/>
        <v>3775</v>
      </c>
      <c r="R6" s="21">
        <f t="shared" si="3"/>
        <v>2732</v>
      </c>
      <c r="S6" s="21">
        <f t="shared" si="3"/>
        <v>137.03</v>
      </c>
      <c r="T6" s="21">
        <f t="shared" si="3"/>
        <v>19.940000000000001</v>
      </c>
      <c r="U6" s="21">
        <f t="shared" si="3"/>
        <v>270</v>
      </c>
      <c r="V6" s="21">
        <f t="shared" si="3"/>
        <v>1.25</v>
      </c>
      <c r="W6" s="21">
        <f t="shared" si="3"/>
        <v>216</v>
      </c>
      <c r="X6" s="22">
        <f>IF(X7="",NA(),X7)</f>
        <v>63.5</v>
      </c>
      <c r="Y6" s="22">
        <f t="shared" ref="Y6:AG6" si="4">IF(Y7="",NA(),Y7)</f>
        <v>69.180000000000007</v>
      </c>
      <c r="Z6" s="22">
        <f t="shared" si="4"/>
        <v>62.68</v>
      </c>
      <c r="AA6" s="22">
        <f t="shared" si="4"/>
        <v>63.48</v>
      </c>
      <c r="AB6" s="22">
        <f t="shared" si="4"/>
        <v>55.44</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1357.3</v>
      </c>
      <c r="BF6" s="22">
        <f t="shared" ref="BF6:BN6" si="7">IF(BF7="",NA(),BF7)</f>
        <v>1266.5899999999999</v>
      </c>
      <c r="BG6" s="22">
        <f t="shared" si="7"/>
        <v>1547</v>
      </c>
      <c r="BH6" s="22">
        <f t="shared" si="7"/>
        <v>1330.88</v>
      </c>
      <c r="BI6" s="22">
        <f t="shared" si="7"/>
        <v>1453.59</v>
      </c>
      <c r="BJ6" s="22">
        <f t="shared" si="7"/>
        <v>1274.21</v>
      </c>
      <c r="BK6" s="22">
        <f t="shared" si="7"/>
        <v>1183.92</v>
      </c>
      <c r="BL6" s="22">
        <f t="shared" si="7"/>
        <v>1128.72</v>
      </c>
      <c r="BM6" s="22">
        <f t="shared" si="7"/>
        <v>1125.25</v>
      </c>
      <c r="BN6" s="22">
        <f t="shared" si="7"/>
        <v>1157.05</v>
      </c>
      <c r="BO6" s="21" t="str">
        <f>IF(BO7="","",IF(BO7="-","【-】","【"&amp;SUBSTITUTE(TEXT(BO7,"#,##0.00"),"-","△")&amp;"】"))</f>
        <v>【982.48】</v>
      </c>
      <c r="BP6" s="22">
        <f>IF(BP7="",NA(),BP7)</f>
        <v>32.93</v>
      </c>
      <c r="BQ6" s="22">
        <f t="shared" ref="BQ6:BY6" si="8">IF(BQ7="",NA(),BQ7)</f>
        <v>36.24</v>
      </c>
      <c r="BR6" s="22">
        <f t="shared" si="8"/>
        <v>30.67</v>
      </c>
      <c r="BS6" s="22">
        <f t="shared" si="8"/>
        <v>33.89</v>
      </c>
      <c r="BT6" s="22">
        <f t="shared" si="8"/>
        <v>30.04</v>
      </c>
      <c r="BU6" s="22">
        <f t="shared" si="8"/>
        <v>41.25</v>
      </c>
      <c r="BV6" s="22">
        <f t="shared" si="8"/>
        <v>42.5</v>
      </c>
      <c r="BW6" s="22">
        <f t="shared" si="8"/>
        <v>41.84</v>
      </c>
      <c r="BX6" s="22">
        <f t="shared" si="8"/>
        <v>41.44</v>
      </c>
      <c r="BY6" s="22">
        <f t="shared" si="8"/>
        <v>37.65</v>
      </c>
      <c r="BZ6" s="21" t="str">
        <f>IF(BZ7="","",IF(BZ7="-","【-】","【"&amp;SUBSTITUTE(TEXT(BZ7,"#,##0.00"),"-","△")&amp;"】"))</f>
        <v>【50.61】</v>
      </c>
      <c r="CA6" s="22">
        <f>IF(CA7="",NA(),CA7)</f>
        <v>755.41</v>
      </c>
      <c r="CB6" s="22">
        <f t="shared" ref="CB6:CJ6" si="9">IF(CB7="",NA(),CB7)</f>
        <v>679.08</v>
      </c>
      <c r="CC6" s="22">
        <f t="shared" si="9"/>
        <v>603.99</v>
      </c>
      <c r="CD6" s="22">
        <f t="shared" si="9"/>
        <v>701.59</v>
      </c>
      <c r="CE6" s="22">
        <f t="shared" si="9"/>
        <v>950.17</v>
      </c>
      <c r="CF6" s="22">
        <f t="shared" si="9"/>
        <v>383.25</v>
      </c>
      <c r="CG6" s="22">
        <f t="shared" si="9"/>
        <v>377.72</v>
      </c>
      <c r="CH6" s="22">
        <f t="shared" si="9"/>
        <v>390.47</v>
      </c>
      <c r="CI6" s="22">
        <f t="shared" si="9"/>
        <v>403.61</v>
      </c>
      <c r="CJ6" s="22">
        <f t="shared" si="9"/>
        <v>442.82</v>
      </c>
      <c r="CK6" s="21" t="str">
        <f>IF(CK7="","",IF(CK7="-","【-】","【"&amp;SUBSTITUTE(TEXT(CK7,"#,##0.00"),"-","△")&amp;"】"))</f>
        <v>【320.83】</v>
      </c>
      <c r="CL6" s="22">
        <f>IF(CL7="",NA(),CL7)</f>
        <v>49.42</v>
      </c>
      <c r="CM6" s="22">
        <f t="shared" ref="CM6:CU6" si="10">IF(CM7="",NA(),CM7)</f>
        <v>51.22</v>
      </c>
      <c r="CN6" s="22">
        <f t="shared" si="10"/>
        <v>55.33</v>
      </c>
      <c r="CO6" s="22">
        <f t="shared" si="10"/>
        <v>48.93</v>
      </c>
      <c r="CP6" s="22">
        <f t="shared" si="10"/>
        <v>42.67</v>
      </c>
      <c r="CQ6" s="22">
        <f t="shared" si="10"/>
        <v>48.26</v>
      </c>
      <c r="CR6" s="22">
        <f t="shared" si="10"/>
        <v>48.01</v>
      </c>
      <c r="CS6" s="22">
        <f t="shared" si="10"/>
        <v>49.08</v>
      </c>
      <c r="CT6" s="22">
        <f t="shared" si="10"/>
        <v>51.46</v>
      </c>
      <c r="CU6" s="22">
        <f t="shared" si="10"/>
        <v>51.84</v>
      </c>
      <c r="CV6" s="21" t="str">
        <f>IF(CV7="","",IF(CV7="-","【-】","【"&amp;SUBSTITUTE(TEXT(CV7,"#,##0.00"),"-","△")&amp;"】"))</f>
        <v>【56.15】</v>
      </c>
      <c r="CW6" s="22">
        <f>IF(CW7="",NA(),CW7)</f>
        <v>57.54</v>
      </c>
      <c r="CX6" s="22">
        <f t="shared" ref="CX6:DF6" si="11">IF(CX7="",NA(),CX7)</f>
        <v>55.64</v>
      </c>
      <c r="CY6" s="22">
        <f t="shared" si="11"/>
        <v>57.33</v>
      </c>
      <c r="CZ6" s="22">
        <f t="shared" si="11"/>
        <v>57.95</v>
      </c>
      <c r="DA6" s="22">
        <f t="shared" si="11"/>
        <v>55.56</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303445</v>
      </c>
      <c r="D7" s="24">
        <v>47</v>
      </c>
      <c r="E7" s="24">
        <v>1</v>
      </c>
      <c r="F7" s="24">
        <v>0</v>
      </c>
      <c r="G7" s="24">
        <v>0</v>
      </c>
      <c r="H7" s="24" t="s">
        <v>94</v>
      </c>
      <c r="I7" s="24" t="s">
        <v>95</v>
      </c>
      <c r="J7" s="24" t="s">
        <v>96</v>
      </c>
      <c r="K7" s="24" t="s">
        <v>97</v>
      </c>
      <c r="L7" s="24" t="s">
        <v>98</v>
      </c>
      <c r="M7" s="24" t="s">
        <v>99</v>
      </c>
      <c r="N7" s="25" t="s">
        <v>100</v>
      </c>
      <c r="O7" s="25" t="s">
        <v>101</v>
      </c>
      <c r="P7" s="25">
        <v>9.9700000000000006</v>
      </c>
      <c r="Q7" s="25">
        <v>3775</v>
      </c>
      <c r="R7" s="25">
        <v>2732</v>
      </c>
      <c r="S7" s="25">
        <v>137.03</v>
      </c>
      <c r="T7" s="25">
        <v>19.940000000000001</v>
      </c>
      <c r="U7" s="25">
        <v>270</v>
      </c>
      <c r="V7" s="25">
        <v>1.25</v>
      </c>
      <c r="W7" s="25">
        <v>216</v>
      </c>
      <c r="X7" s="25">
        <v>63.5</v>
      </c>
      <c r="Y7" s="25">
        <v>69.180000000000007</v>
      </c>
      <c r="Z7" s="25">
        <v>62.68</v>
      </c>
      <c r="AA7" s="25">
        <v>63.48</v>
      </c>
      <c r="AB7" s="25">
        <v>55.44</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1357.3</v>
      </c>
      <c r="BF7" s="25">
        <v>1266.5899999999999</v>
      </c>
      <c r="BG7" s="25">
        <v>1547</v>
      </c>
      <c r="BH7" s="25">
        <v>1330.88</v>
      </c>
      <c r="BI7" s="25">
        <v>1453.59</v>
      </c>
      <c r="BJ7" s="25">
        <v>1274.21</v>
      </c>
      <c r="BK7" s="25">
        <v>1183.92</v>
      </c>
      <c r="BL7" s="25">
        <v>1128.72</v>
      </c>
      <c r="BM7" s="25">
        <v>1125.25</v>
      </c>
      <c r="BN7" s="25">
        <v>1157.05</v>
      </c>
      <c r="BO7" s="25">
        <v>982.48</v>
      </c>
      <c r="BP7" s="25">
        <v>32.93</v>
      </c>
      <c r="BQ7" s="25">
        <v>36.24</v>
      </c>
      <c r="BR7" s="25">
        <v>30.67</v>
      </c>
      <c r="BS7" s="25">
        <v>33.89</v>
      </c>
      <c r="BT7" s="25">
        <v>30.04</v>
      </c>
      <c r="BU7" s="25">
        <v>41.25</v>
      </c>
      <c r="BV7" s="25">
        <v>42.5</v>
      </c>
      <c r="BW7" s="25">
        <v>41.84</v>
      </c>
      <c r="BX7" s="25">
        <v>41.44</v>
      </c>
      <c r="BY7" s="25">
        <v>37.65</v>
      </c>
      <c r="BZ7" s="25">
        <v>50.61</v>
      </c>
      <c r="CA7" s="25">
        <v>755.41</v>
      </c>
      <c r="CB7" s="25">
        <v>679.08</v>
      </c>
      <c r="CC7" s="25">
        <v>603.99</v>
      </c>
      <c r="CD7" s="25">
        <v>701.59</v>
      </c>
      <c r="CE7" s="25">
        <v>950.17</v>
      </c>
      <c r="CF7" s="25">
        <v>383.25</v>
      </c>
      <c r="CG7" s="25">
        <v>377.72</v>
      </c>
      <c r="CH7" s="25">
        <v>390.47</v>
      </c>
      <c r="CI7" s="25">
        <v>403.61</v>
      </c>
      <c r="CJ7" s="25">
        <v>442.82</v>
      </c>
      <c r="CK7" s="25">
        <v>320.83</v>
      </c>
      <c r="CL7" s="25">
        <v>49.42</v>
      </c>
      <c r="CM7" s="25">
        <v>51.22</v>
      </c>
      <c r="CN7" s="25">
        <v>55.33</v>
      </c>
      <c r="CO7" s="25">
        <v>48.93</v>
      </c>
      <c r="CP7" s="25">
        <v>42.67</v>
      </c>
      <c r="CQ7" s="25">
        <v>48.26</v>
      </c>
      <c r="CR7" s="25">
        <v>48.01</v>
      </c>
      <c r="CS7" s="25">
        <v>49.08</v>
      </c>
      <c r="CT7" s="25">
        <v>51.46</v>
      </c>
      <c r="CU7" s="25">
        <v>51.84</v>
      </c>
      <c r="CV7" s="25">
        <v>56.15</v>
      </c>
      <c r="CW7" s="25">
        <v>57.54</v>
      </c>
      <c r="CX7" s="25">
        <v>55.64</v>
      </c>
      <c r="CY7" s="25">
        <v>57.33</v>
      </c>
      <c r="CZ7" s="25">
        <v>57.95</v>
      </c>
      <c r="DA7" s="25">
        <v>55.56</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107</v>
      </c>
    </row>
    <row r="12" spans="1:144" x14ac:dyDescent="0.15">
      <c r="B12">
        <v>1</v>
      </c>
      <c r="C12">
        <v>1</v>
      </c>
      <c r="D12">
        <v>2</v>
      </c>
      <c r="E12">
        <v>3</v>
      </c>
      <c r="F12">
        <v>4</v>
      </c>
      <c r="G12" t="s">
        <v>108</v>
      </c>
    </row>
    <row r="13" spans="1:144" x14ac:dyDescent="0.15">
      <c r="B13" t="s">
        <v>109</v>
      </c>
      <c r="C13" t="s">
        <v>110</v>
      </c>
      <c r="D13" t="s">
        <v>110</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生活環境課端末</cp:lastModifiedBy>
  <cp:lastPrinted>2024-01-25T07:33:42Z</cp:lastPrinted>
  <dcterms:created xsi:type="dcterms:W3CDTF">2023-12-05T01:06:40Z</dcterms:created>
  <dcterms:modified xsi:type="dcterms:W3CDTF">2024-01-29T09:22:16Z</dcterms:modified>
  <cp:category/>
</cp:coreProperties>
</file>